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Users/chrismcivor/Dropbox/01 - iMAC architecture/01 - Admin/05 - Project Management/1 - Stage 1 - Scope/"/>
    </mc:Choice>
  </mc:AlternateContent>
  <xr:revisionPtr revIDLastSave="0" documentId="13_ncr:1_{A86A1FEC-D077-B247-BD83-17C311E1933D}" xr6:coauthVersionLast="47" xr6:coauthVersionMax="47" xr10:uidLastSave="{00000000-0000-0000-0000-000000000000}"/>
  <bookViews>
    <workbookView xWindow="-20" yWindow="780" windowWidth="34560" windowHeight="19880" xr2:uid="{24CC80A8-747D-AA4E-A264-BD6FB2A90DF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8" i="1" l="1"/>
  <c r="H17" i="1"/>
  <c r="J17" i="1" s="1"/>
  <c r="J16" i="1"/>
  <c r="J15" i="1"/>
  <c r="J14" i="1"/>
  <c r="J13" i="1"/>
  <c r="J12" i="1"/>
  <c r="J11" i="1"/>
  <c r="J10" i="1"/>
  <c r="J9" i="1"/>
  <c r="J8" i="1"/>
  <c r="E31" i="1"/>
  <c r="E14" i="1"/>
  <c r="E13" i="1"/>
  <c r="E9" i="1"/>
  <c r="E10" i="1"/>
  <c r="E11" i="1"/>
  <c r="E12" i="1"/>
  <c r="E15" i="1"/>
  <c r="E16" i="1"/>
  <c r="E17" i="1"/>
  <c r="E18" i="1"/>
  <c r="E19" i="1"/>
  <c r="E20" i="1"/>
  <c r="E21" i="1"/>
  <c r="E22" i="1"/>
  <c r="E23" i="1"/>
  <c r="E24" i="1"/>
  <c r="E25" i="1"/>
  <c r="E26" i="1"/>
  <c r="E27" i="1"/>
  <c r="E28" i="1"/>
  <c r="E29" i="1"/>
  <c r="E30" i="1"/>
  <c r="E8" i="1"/>
  <c r="J19" i="1" l="1"/>
  <c r="E33" i="1"/>
  <c r="E34" i="1" s="1"/>
  <c r="E38" i="1" l="1"/>
  <c r="E35" i="1"/>
  <c r="E36" i="1" s="1"/>
  <c r="E39" i="1" l="1"/>
  <c r="E40" i="1" s="1"/>
  <c r="E41" i="1" s="1"/>
</calcChain>
</file>

<file path=xl/sharedStrings.xml><?xml version="1.0" encoding="utf-8"?>
<sst xmlns="http://schemas.openxmlformats.org/spreadsheetml/2006/main" count="99" uniqueCount="75">
  <si>
    <t>Room Type</t>
  </si>
  <si>
    <t>Indicative Floor Dimensions (meters)</t>
  </si>
  <si>
    <t>Indicative Floor Area (square meters)</t>
  </si>
  <si>
    <t>Master Bedroom</t>
  </si>
  <si>
    <t>4.9 x 6.1</t>
  </si>
  <si>
    <t>Master Bathroom</t>
  </si>
  <si>
    <t>3.7 x 4.3</t>
  </si>
  <si>
    <t>Walk-in Closet</t>
  </si>
  <si>
    <t>2.4 x 3.0</t>
  </si>
  <si>
    <t>Guest Bedroom</t>
  </si>
  <si>
    <t>Guest Bathroom</t>
  </si>
  <si>
    <t>Home Office</t>
  </si>
  <si>
    <t>Library / Study</t>
  </si>
  <si>
    <t>Living Room</t>
  </si>
  <si>
    <t>6.1 x 7.3</t>
  </si>
  <si>
    <t>Dining Room</t>
  </si>
  <si>
    <t>4.3 x 5.5</t>
  </si>
  <si>
    <t>Kitchen</t>
  </si>
  <si>
    <t>Breakfast Nook</t>
  </si>
  <si>
    <t>3.0 x 3.7</t>
  </si>
  <si>
    <t>Family Room</t>
  </si>
  <si>
    <t>5.5 x 6.7</t>
  </si>
  <si>
    <t>Home Theater</t>
  </si>
  <si>
    <t>5.5 x 7.3</t>
  </si>
  <si>
    <t>Game Room</t>
  </si>
  <si>
    <t>Home Gym</t>
  </si>
  <si>
    <t>4.3 x 4.9</t>
  </si>
  <si>
    <t>Wine Cellar</t>
  </si>
  <si>
    <t>Home Bar</t>
  </si>
  <si>
    <t>Spa / Sauna</t>
  </si>
  <si>
    <t>Laundry Room</t>
  </si>
  <si>
    <t>Mudroom</t>
  </si>
  <si>
    <t>Powder Room</t>
  </si>
  <si>
    <t>1.8 x 2.4</t>
  </si>
  <si>
    <t>Outdoor Patio</t>
  </si>
  <si>
    <t>Swimming Pool</t>
  </si>
  <si>
    <t>Tennis Court</t>
  </si>
  <si>
    <t>Garden / Landscaping</t>
  </si>
  <si>
    <t>BBQ Area</t>
  </si>
  <si>
    <t>Outdoor Kitchen</t>
  </si>
  <si>
    <t>Outdoor Dining Area</t>
  </si>
  <si>
    <t>Outdoor Lounge Area</t>
  </si>
  <si>
    <t>No. Rooms</t>
  </si>
  <si>
    <t>Total Area</t>
  </si>
  <si>
    <t>5.5 x 7.0</t>
  </si>
  <si>
    <t>10.0 x 5.0</t>
  </si>
  <si>
    <t>23.8 x 10.9</t>
  </si>
  <si>
    <t>3.0 x 4.0</t>
  </si>
  <si>
    <t>3.0 x 3.0</t>
  </si>
  <si>
    <t>4.0 x 4.0</t>
  </si>
  <si>
    <t>Outdoor Fireplace</t>
  </si>
  <si>
    <t>2.0 x 2.0</t>
  </si>
  <si>
    <t>Indoor Areas</t>
  </si>
  <si>
    <t>Outdoor Areas</t>
  </si>
  <si>
    <t>Family Bedrooms</t>
  </si>
  <si>
    <t>Ensuites</t>
  </si>
  <si>
    <t>Other</t>
  </si>
  <si>
    <t>House Size (Sq Ft)</t>
  </si>
  <si>
    <t>Hot Tub Area</t>
  </si>
  <si>
    <t>Garden Size (Sq Mtr)</t>
  </si>
  <si>
    <t>Garden Size (Sq Ft)</t>
  </si>
  <si>
    <t>House Size Estimation Calculator</t>
  </si>
  <si>
    <t>House Size (Sq Mtr) Gross</t>
  </si>
  <si>
    <t>5% allowance for circulation areas</t>
  </si>
  <si>
    <t>Cost Estimate based on £120 per sq ft</t>
  </si>
  <si>
    <t>House Size (Sq Ft) Gross</t>
  </si>
  <si>
    <t>Build Cost Estimate based on £1500 per sq mt</t>
  </si>
  <si>
    <t>Landscaping Size Estimation Calculator</t>
  </si>
  <si>
    <t>Client Name:</t>
  </si>
  <si>
    <t>Address:</t>
  </si>
  <si>
    <t>Square Feet Calculations</t>
  </si>
  <si>
    <t>Square Meter Calculations</t>
  </si>
  <si>
    <t xml:space="preserve">5.0 x 5.0 </t>
  </si>
  <si>
    <t>Yellow fields can be edited</t>
  </si>
  <si>
    <r>
      <rPr>
        <b/>
        <sz val="11"/>
        <color theme="1"/>
        <rFont val="Tahoma"/>
        <family val="2"/>
      </rPr>
      <t>IMAC ARCHITECTURE LTD - Disclaimer and Notes</t>
    </r>
    <r>
      <rPr>
        <sz val="11"/>
        <color theme="1"/>
        <rFont val="Tahoma"/>
        <family val="2"/>
      </rPr>
      <t xml:space="preserve">
1. Accuracy and Completeness:
The information and calculations provided by this tool are for general informational purposes only. While we strive to ensure that the information is accurate and up to date, we make no representations or warranties of any kind, express or implied, about the completeness, accuracy, reliability, suitability, or availability with respect to the calculator or the information, products, services, or related graphics contained in the calculator for any purpose. Any reliance you place on such information is therefore strictly at your own risk.
2. Professional Advice:
This calculator is not intended to replace professional advice. For accurate and personalized advice, you should consult with a qualified professional. The use of this calculator does not establish any contractual relationship or obligation with our practice.
3. Estimates Only:
The cost estimates generated by this calculator are indicative only and may vary significantly based on a variety of factors including, but not limited to, changes in material costs, labor costs, design complexity, site conditions, and regulatory requirements. Final costs should be confirmed through detailed quotations from suppliers and contractors.
4. No Liability:
To the fullest extent permitted by law, we shall not be liable for any loss or damage including without limitation, indirect or consequential loss or damage, or any loss or damage whatsoever arising from loss of data or profits arising out of, or in connection with, the use of this calculator.
5. Updates and Changes:
We reserve the right to modify, update, or discontinue the calculator at any time without prior notice. Continued use of the calculator following any such changes shall be deemed to be acceptance of those changes.
6. User Responsibility:
It is the responsibility of the user to ensure that any information provided in the calculator is accurate and complete. The user is also responsible for verifying the results before making any decisions based on the information provided by the calculator.
7. Intellectual Property:
All content within this calculator, including but not limited to text, graphics, and logos, is the intellectual property of our practice and is protected by applicable copyright and trademark laws. Unauthorized use or reproduction of any content is strictly prohibited.
8. Jurisdiction:
These terms shall be governed by and construed in accordance with the laws of the jurisdiction in which our practice operates. Any disputes arising in connection with these terms shall be subject to the exclusive jurisdiction of the courts of that jurisdiction.
9. Acceptance of Terms:
By using this calculator, you acknowledge that you have read, understood, and agree to be bound by these terms and conditions.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</si>
</sst>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quot;£&quot;* #,##0_);_(&quot;£&quot;* \(#,##0\);_(&quot;£&quot;* &quot;-&quot;??_);_(@_)"/>
  </numFmts>
  <fonts count="12" x14ac:knownFonts="1">
    <font>
      <sz val="12"/>
      <color theme="1"/>
      <name val="Aptos Narrow"/>
      <family val="2"/>
      <scheme val="minor"/>
    </font>
    <font>
      <sz val="12"/>
      <color theme="1"/>
      <name val="Tahoma"/>
      <family val="2"/>
    </font>
    <font>
      <b/>
      <sz val="12"/>
      <color theme="1"/>
      <name val="Tahoma"/>
      <family val="2"/>
    </font>
    <font>
      <sz val="11"/>
      <color theme="1"/>
      <name val="Tahoma"/>
      <family val="2"/>
    </font>
    <font>
      <b/>
      <sz val="11"/>
      <color theme="1"/>
      <name val="Tahoma"/>
      <family val="2"/>
    </font>
    <font>
      <b/>
      <sz val="18"/>
      <color theme="1"/>
      <name val="Tahoma"/>
      <family val="2"/>
    </font>
    <font>
      <b/>
      <sz val="10.5"/>
      <color theme="1"/>
      <name val="Tahoma"/>
      <family val="2"/>
    </font>
    <font>
      <sz val="10.5"/>
      <color theme="0" tint="-4.9989318521683403E-2"/>
      <name val="Tahoma"/>
      <family val="2"/>
    </font>
    <font>
      <sz val="10.5"/>
      <color theme="1"/>
      <name val="Tahoma"/>
      <family val="2"/>
    </font>
    <font>
      <b/>
      <sz val="16"/>
      <color theme="1"/>
      <name val="Tahoma"/>
      <family val="2"/>
    </font>
    <font>
      <sz val="16"/>
      <color theme="1"/>
      <name val="Tahoma"/>
      <family val="2"/>
    </font>
    <font>
      <b/>
      <sz val="18"/>
      <color rgb="FF000000"/>
      <name val="Aptos Narrow"/>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1269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0" xfId="0" applyAlignment="1">
      <alignment vertical="top" wrapText="1"/>
    </xf>
    <xf numFmtId="0" fontId="1" fillId="0" borderId="0" xfId="0" applyFont="1" applyAlignment="1">
      <alignment vertical="top" wrapText="1"/>
    </xf>
    <xf numFmtId="0" fontId="1" fillId="0" borderId="0" xfId="0" applyFont="1"/>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6" fillId="2" borderId="1" xfId="0" applyFont="1" applyFill="1" applyBorder="1" applyAlignment="1">
      <alignment vertical="top" wrapText="1"/>
    </xf>
    <xf numFmtId="0" fontId="7" fillId="4" borderId="4" xfId="0" applyFont="1" applyFill="1" applyBorder="1" applyAlignment="1">
      <alignment vertical="top" wrapText="1"/>
    </xf>
    <xf numFmtId="0" fontId="7" fillId="4" borderId="5" xfId="0" applyFont="1" applyFill="1" applyBorder="1" applyAlignment="1">
      <alignment vertical="top" wrapText="1"/>
    </xf>
    <xf numFmtId="0" fontId="7" fillId="4" borderId="6" xfId="0" applyFont="1" applyFill="1" applyBorder="1" applyAlignment="1">
      <alignment vertical="top" wrapText="1"/>
    </xf>
    <xf numFmtId="0" fontId="7" fillId="4" borderId="1" xfId="0" applyFont="1" applyFill="1" applyBorder="1" applyAlignment="1">
      <alignment vertical="top" wrapText="1"/>
    </xf>
    <xf numFmtId="0" fontId="8" fillId="0" borderId="1" xfId="0" applyFont="1" applyBorder="1" applyAlignment="1">
      <alignment vertical="top" wrapText="1"/>
    </xf>
    <xf numFmtId="0" fontId="8" fillId="3" borderId="1" xfId="0" applyFont="1" applyFill="1" applyBorder="1" applyAlignment="1" applyProtection="1">
      <alignment vertical="top" wrapText="1"/>
      <protection locked="0"/>
    </xf>
    <xf numFmtId="0" fontId="1" fillId="0" borderId="1" xfId="0" applyFont="1" applyBorder="1" applyAlignment="1">
      <alignment vertical="top" wrapText="1"/>
    </xf>
    <xf numFmtId="0" fontId="8" fillId="0" borderId="1" xfId="0" applyFont="1" applyBorder="1"/>
    <xf numFmtId="0" fontId="8" fillId="3" borderId="1" xfId="0" applyFont="1" applyFill="1" applyBorder="1" applyProtection="1">
      <protection locked="0"/>
    </xf>
    <xf numFmtId="0" fontId="1" fillId="3" borderId="1" xfId="0" applyFont="1" applyFill="1" applyBorder="1" applyAlignment="1" applyProtection="1">
      <alignment vertical="top" wrapText="1"/>
      <protection locked="0"/>
    </xf>
    <xf numFmtId="164" fontId="1"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1" fillId="0" borderId="1" xfId="0" applyNumberFormat="1" applyFont="1" applyBorder="1" applyAlignment="1">
      <alignment vertical="top" wrapText="1"/>
    </xf>
    <xf numFmtId="0" fontId="10"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 fillId="3" borderId="12" xfId="0" applyFont="1" applyFill="1" applyBorder="1" applyAlignment="1">
      <alignment horizontal="center" vertical="top" wrapText="1"/>
    </xf>
    <xf numFmtId="0" fontId="1" fillId="3" borderId="13" xfId="0" applyFont="1" applyFill="1" applyBorder="1" applyAlignment="1">
      <alignment horizontal="center" vertical="top" wrapText="1"/>
    </xf>
    <xf numFmtId="0" fontId="2" fillId="2" borderId="1" xfId="0" applyFont="1" applyFill="1" applyBorder="1" applyAlignment="1">
      <alignment horizontal="center" vertical="top" wrapText="1"/>
    </xf>
    <xf numFmtId="0" fontId="1" fillId="3" borderId="1" xfId="0" applyFont="1" applyFill="1" applyBorder="1" applyAlignment="1" applyProtection="1">
      <alignment horizontal="center" vertical="top" wrapText="1"/>
      <protection locked="0"/>
    </xf>
    <xf numFmtId="0" fontId="5" fillId="0" borderId="0" xfId="0" applyFont="1" applyAlignment="1">
      <alignment horizontal="center" vertical="center" wrapText="1"/>
    </xf>
    <xf numFmtId="0" fontId="1" fillId="3" borderId="4" xfId="0" applyFont="1" applyFill="1" applyBorder="1" applyAlignment="1" applyProtection="1">
      <alignment horizontal="center" vertical="top" wrapText="1"/>
      <protection locked="0"/>
    </xf>
    <xf numFmtId="0" fontId="1" fillId="3" borderId="5" xfId="0" applyFont="1" applyFill="1" applyBorder="1" applyAlignment="1" applyProtection="1">
      <alignment horizontal="center" vertical="top" wrapText="1"/>
      <protection locked="0"/>
    </xf>
    <xf numFmtId="0" fontId="1" fillId="3" borderId="6" xfId="0" applyFont="1" applyFill="1" applyBorder="1" applyAlignment="1" applyProtection="1">
      <alignment horizontal="center" vertical="top" wrapText="1"/>
      <protection locked="0"/>
    </xf>
    <xf numFmtId="0" fontId="1" fillId="0" borderId="1" xfId="0" applyFont="1" applyBorder="1" applyAlignment="1">
      <alignment horizontal="center" vertical="top" wrapText="1"/>
    </xf>
    <xf numFmtId="0" fontId="10" fillId="0" borderId="7" xfId="0" applyFont="1" applyBorder="1" applyAlignment="1">
      <alignment horizontal="center" vertical="top" wrapText="1"/>
    </xf>
    <xf numFmtId="0" fontId="11" fillId="0" borderId="0" xfId="0" applyFont="1"/>
  </cellXfs>
  <cellStyles count="1">
    <cellStyle name="Normal" xfId="0" builtinId="0"/>
  </cellStyles>
  <dxfs count="0"/>
  <tableStyles count="0" defaultTableStyle="TableStyleMedium2" defaultPivotStyle="PivotStyleLight16"/>
  <colors>
    <mruColors>
      <color rgb="FF012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152400</xdr:rowOff>
    </xdr:from>
    <xdr:to>
      <xdr:col>1</xdr:col>
      <xdr:colOff>355600</xdr:colOff>
      <xdr:row>0</xdr:row>
      <xdr:rowOff>1067916</xdr:rowOff>
    </xdr:to>
    <xdr:pic>
      <xdr:nvPicPr>
        <xdr:cNvPr id="4" name="Picture 3">
          <a:extLst>
            <a:ext uri="{FF2B5EF4-FFF2-40B4-BE49-F238E27FC236}">
              <a16:creationId xmlns:a16="http://schemas.microsoft.com/office/drawing/2014/main" id="{7221F6C0-8D39-3C1F-2D7D-1E4A7F3D5E17}"/>
            </a:ext>
          </a:extLst>
        </xdr:cNvPr>
        <xdr:cNvPicPr>
          <a:picLocks noChangeAspect="1"/>
        </xdr:cNvPicPr>
      </xdr:nvPicPr>
      <xdr:blipFill rotWithShape="1">
        <a:blip xmlns:r="http://schemas.openxmlformats.org/officeDocument/2006/relationships" r:embed="rId1"/>
        <a:srcRect l="13600" t="33333" r="13600" b="33867"/>
        <a:stretch/>
      </xdr:blipFill>
      <xdr:spPr>
        <a:xfrm>
          <a:off x="0" y="152400"/>
          <a:ext cx="2032000" cy="915516"/>
        </a:xfrm>
        <a:prstGeom prst="rect">
          <a:avLst/>
        </a:prstGeom>
      </xdr:spPr>
    </xdr:pic>
    <xdr:clientData/>
  </xdr:twoCellAnchor>
  <xdr:twoCellAnchor editAs="oneCell">
    <xdr:from>
      <xdr:col>5</xdr:col>
      <xdr:colOff>76200</xdr:colOff>
      <xdr:row>0</xdr:row>
      <xdr:rowOff>177800</xdr:rowOff>
    </xdr:from>
    <xdr:to>
      <xdr:col>6</xdr:col>
      <xdr:colOff>431800</xdr:colOff>
      <xdr:row>0</xdr:row>
      <xdr:rowOff>1093316</xdr:rowOff>
    </xdr:to>
    <xdr:pic>
      <xdr:nvPicPr>
        <xdr:cNvPr id="5" name="Picture 4">
          <a:extLst>
            <a:ext uri="{FF2B5EF4-FFF2-40B4-BE49-F238E27FC236}">
              <a16:creationId xmlns:a16="http://schemas.microsoft.com/office/drawing/2014/main" id="{4F5BD1C8-EB37-7840-B8E2-02F387D8BE8F}"/>
            </a:ext>
          </a:extLst>
        </xdr:cNvPr>
        <xdr:cNvPicPr>
          <a:picLocks noChangeAspect="1"/>
        </xdr:cNvPicPr>
      </xdr:nvPicPr>
      <xdr:blipFill rotWithShape="1">
        <a:blip xmlns:r="http://schemas.openxmlformats.org/officeDocument/2006/relationships" r:embed="rId1"/>
        <a:srcRect l="13600" t="33333" r="13600" b="33867"/>
        <a:stretch/>
      </xdr:blipFill>
      <xdr:spPr>
        <a:xfrm>
          <a:off x="6019800" y="177800"/>
          <a:ext cx="2032000" cy="91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5D890-3738-E248-A49B-BCFDD1DAE161}">
  <dimension ref="A1:Q41"/>
  <sheetViews>
    <sheetView showGridLines="0" tabSelected="1" view="pageLayout" zoomScaleNormal="100" workbookViewId="0">
      <selection activeCell="B3" sqref="B3:E3"/>
    </sheetView>
  </sheetViews>
  <sheetFormatPr baseColWidth="10" defaultRowHeight="16" x14ac:dyDescent="0.2"/>
  <cols>
    <col min="1" max="1" width="22" style="1" customWidth="1"/>
    <col min="2" max="5" width="14" style="1" customWidth="1"/>
    <col min="6" max="6" width="22" style="1" customWidth="1"/>
    <col min="7" max="10" width="14.6640625" customWidth="1"/>
    <col min="11" max="11" width="13.33203125" customWidth="1"/>
  </cols>
  <sheetData>
    <row r="1" spans="1:17" ht="92" customHeight="1" x14ac:dyDescent="0.3">
      <c r="A1" s="39"/>
      <c r="B1" s="2"/>
      <c r="C1" s="33" t="s">
        <v>61</v>
      </c>
      <c r="D1" s="33"/>
      <c r="E1" s="33"/>
      <c r="F1" s="2"/>
      <c r="G1" s="3"/>
      <c r="H1" s="33" t="s">
        <v>67</v>
      </c>
      <c r="I1" s="33"/>
      <c r="J1" s="33"/>
      <c r="K1" s="21" t="s">
        <v>74</v>
      </c>
      <c r="L1" s="22"/>
      <c r="M1" s="22"/>
      <c r="N1" s="22"/>
      <c r="O1" s="22"/>
      <c r="P1" s="22"/>
      <c r="Q1" s="22"/>
    </row>
    <row r="2" spans="1:17" ht="8" customHeight="1" x14ac:dyDescent="0.2">
      <c r="A2" s="2"/>
      <c r="B2" s="2"/>
      <c r="C2" s="4"/>
      <c r="D2" s="4"/>
      <c r="E2" s="4"/>
      <c r="F2" s="2"/>
      <c r="G2" s="3"/>
      <c r="H2" s="5"/>
      <c r="I2" s="5"/>
      <c r="J2" s="5"/>
      <c r="K2" s="22"/>
      <c r="L2" s="22"/>
      <c r="M2" s="22"/>
      <c r="N2" s="22"/>
      <c r="O2" s="22"/>
      <c r="P2" s="22"/>
      <c r="Q2" s="22"/>
    </row>
    <row r="3" spans="1:17" ht="20" customHeight="1" x14ac:dyDescent="0.2">
      <c r="A3" s="6" t="s">
        <v>68</v>
      </c>
      <c r="B3" s="32"/>
      <c r="C3" s="32"/>
      <c r="D3" s="32"/>
      <c r="E3" s="32"/>
      <c r="F3" s="6" t="s">
        <v>68</v>
      </c>
      <c r="G3" s="32"/>
      <c r="H3" s="32"/>
      <c r="I3" s="32"/>
      <c r="J3" s="32"/>
      <c r="K3" s="22"/>
      <c r="L3" s="22"/>
      <c r="M3" s="22"/>
      <c r="N3" s="22"/>
      <c r="O3" s="22"/>
      <c r="P3" s="22"/>
      <c r="Q3" s="22"/>
    </row>
    <row r="4" spans="1:17" ht="20" customHeight="1" x14ac:dyDescent="0.2">
      <c r="A4" s="6" t="s">
        <v>69</v>
      </c>
      <c r="B4" s="34"/>
      <c r="C4" s="35"/>
      <c r="D4" s="35"/>
      <c r="E4" s="36"/>
      <c r="F4" s="6" t="s">
        <v>69</v>
      </c>
      <c r="G4" s="34"/>
      <c r="H4" s="35"/>
      <c r="I4" s="35"/>
      <c r="J4" s="36"/>
      <c r="K4" s="22"/>
      <c r="L4" s="22"/>
      <c r="M4" s="22"/>
      <c r="N4" s="22"/>
      <c r="O4" s="22"/>
      <c r="P4" s="22"/>
      <c r="Q4" s="22"/>
    </row>
    <row r="5" spans="1:17" ht="9" customHeight="1" x14ac:dyDescent="0.2">
      <c r="A5" s="2"/>
      <c r="B5" s="2"/>
      <c r="C5" s="5"/>
      <c r="D5" s="5"/>
      <c r="E5" s="5"/>
      <c r="F5" s="2"/>
      <c r="G5" s="3"/>
      <c r="H5" s="5"/>
      <c r="I5" s="5"/>
      <c r="J5" s="5"/>
      <c r="K5" s="22"/>
      <c r="L5" s="22"/>
      <c r="M5" s="22"/>
      <c r="N5" s="22"/>
      <c r="O5" s="22"/>
      <c r="P5" s="22"/>
      <c r="Q5" s="22"/>
    </row>
    <row r="6" spans="1:17" ht="60" x14ac:dyDescent="0.2">
      <c r="A6" s="6" t="s">
        <v>0</v>
      </c>
      <c r="B6" s="6" t="s">
        <v>1</v>
      </c>
      <c r="C6" s="6" t="s">
        <v>2</v>
      </c>
      <c r="D6" s="6" t="s">
        <v>42</v>
      </c>
      <c r="E6" s="6" t="s">
        <v>43</v>
      </c>
      <c r="F6" s="6" t="s">
        <v>0</v>
      </c>
      <c r="G6" s="6" t="s">
        <v>1</v>
      </c>
      <c r="H6" s="6" t="s">
        <v>2</v>
      </c>
      <c r="I6" s="6" t="s">
        <v>42</v>
      </c>
      <c r="J6" s="6" t="s">
        <v>43</v>
      </c>
      <c r="K6" s="22"/>
      <c r="L6" s="22"/>
      <c r="M6" s="22"/>
      <c r="N6" s="22"/>
      <c r="O6" s="22"/>
      <c r="P6" s="22"/>
      <c r="Q6" s="22"/>
    </row>
    <row r="7" spans="1:17" x14ac:dyDescent="0.2">
      <c r="A7" s="7" t="s">
        <v>52</v>
      </c>
      <c r="B7" s="8"/>
      <c r="C7" s="8"/>
      <c r="D7" s="8"/>
      <c r="E7" s="9"/>
      <c r="F7" s="10" t="s">
        <v>53</v>
      </c>
      <c r="G7" s="10"/>
      <c r="H7" s="10"/>
      <c r="I7" s="10"/>
      <c r="J7" s="10"/>
      <c r="K7" s="22"/>
      <c r="L7" s="22"/>
      <c r="M7" s="22"/>
      <c r="N7" s="22"/>
      <c r="O7" s="22"/>
      <c r="P7" s="22"/>
      <c r="Q7" s="22"/>
    </row>
    <row r="8" spans="1:17" x14ac:dyDescent="0.2">
      <c r="A8" s="11" t="s">
        <v>3</v>
      </c>
      <c r="B8" s="11" t="s">
        <v>4</v>
      </c>
      <c r="C8" s="11">
        <v>18.8</v>
      </c>
      <c r="D8" s="12">
        <v>1</v>
      </c>
      <c r="E8" s="13">
        <f>C8*D8</f>
        <v>18.8</v>
      </c>
      <c r="F8" s="14" t="s">
        <v>34</v>
      </c>
      <c r="G8" s="14" t="s">
        <v>44</v>
      </c>
      <c r="H8" s="14">
        <v>38.5</v>
      </c>
      <c r="I8" s="15">
        <v>1</v>
      </c>
      <c r="J8" s="13">
        <f t="shared" ref="J8:J17" si="0">H8*I8</f>
        <v>38.5</v>
      </c>
      <c r="K8" s="22"/>
      <c r="L8" s="22"/>
      <c r="M8" s="22"/>
      <c r="N8" s="22"/>
      <c r="O8" s="22"/>
      <c r="P8" s="22"/>
      <c r="Q8" s="22"/>
    </row>
    <row r="9" spans="1:17" x14ac:dyDescent="0.2">
      <c r="A9" s="11" t="s">
        <v>5</v>
      </c>
      <c r="B9" s="11" t="s">
        <v>6</v>
      </c>
      <c r="C9" s="11">
        <v>6.7</v>
      </c>
      <c r="D9" s="12">
        <v>1</v>
      </c>
      <c r="E9" s="13">
        <f t="shared" ref="E9:E12" si="1">C9*D9</f>
        <v>6.7</v>
      </c>
      <c r="F9" s="14" t="s">
        <v>35</v>
      </c>
      <c r="G9" s="14" t="s">
        <v>45</v>
      </c>
      <c r="H9" s="14">
        <v>50</v>
      </c>
      <c r="I9" s="15">
        <v>0</v>
      </c>
      <c r="J9" s="13">
        <f t="shared" si="0"/>
        <v>0</v>
      </c>
      <c r="K9" s="22"/>
      <c r="L9" s="22"/>
      <c r="M9" s="22"/>
      <c r="N9" s="22"/>
      <c r="O9" s="22"/>
      <c r="P9" s="22"/>
      <c r="Q9" s="22"/>
    </row>
    <row r="10" spans="1:17" x14ac:dyDescent="0.2">
      <c r="A10" s="11" t="s">
        <v>7</v>
      </c>
      <c r="B10" s="11" t="s">
        <v>8</v>
      </c>
      <c r="C10" s="11">
        <v>2.2999999999999998</v>
      </c>
      <c r="D10" s="12">
        <v>1</v>
      </c>
      <c r="E10" s="13">
        <f t="shared" si="1"/>
        <v>2.2999999999999998</v>
      </c>
      <c r="F10" s="14" t="s">
        <v>36</v>
      </c>
      <c r="G10" s="14" t="s">
        <v>46</v>
      </c>
      <c r="H10" s="14">
        <v>259.39999999999998</v>
      </c>
      <c r="I10" s="15">
        <v>0</v>
      </c>
      <c r="J10" s="13">
        <f t="shared" si="0"/>
        <v>0</v>
      </c>
      <c r="K10" s="22"/>
      <c r="L10" s="22"/>
      <c r="M10" s="22"/>
      <c r="N10" s="22"/>
      <c r="O10" s="22"/>
      <c r="P10" s="22"/>
      <c r="Q10" s="22"/>
    </row>
    <row r="11" spans="1:17" x14ac:dyDescent="0.2">
      <c r="A11" s="11" t="s">
        <v>9</v>
      </c>
      <c r="B11" s="11" t="s">
        <v>6</v>
      </c>
      <c r="C11" s="11">
        <v>6.7</v>
      </c>
      <c r="D11" s="12">
        <v>1</v>
      </c>
      <c r="E11" s="13">
        <f t="shared" si="1"/>
        <v>6.7</v>
      </c>
      <c r="F11" s="14" t="s">
        <v>37</v>
      </c>
      <c r="G11" s="15" t="s">
        <v>72</v>
      </c>
      <c r="H11" s="15">
        <v>25</v>
      </c>
      <c r="I11" s="15">
        <v>1</v>
      </c>
      <c r="J11" s="13">
        <f t="shared" si="0"/>
        <v>25</v>
      </c>
      <c r="K11" s="22"/>
      <c r="L11" s="22"/>
      <c r="M11" s="22"/>
      <c r="N11" s="22"/>
      <c r="O11" s="22"/>
      <c r="P11" s="22"/>
      <c r="Q11" s="22"/>
    </row>
    <row r="12" spans="1:17" x14ac:dyDescent="0.2">
      <c r="A12" s="11" t="s">
        <v>10</v>
      </c>
      <c r="B12" s="11" t="s">
        <v>8</v>
      </c>
      <c r="C12" s="11">
        <v>2.2999999999999998</v>
      </c>
      <c r="D12" s="12">
        <v>1</v>
      </c>
      <c r="E12" s="13">
        <f t="shared" si="1"/>
        <v>2.2999999999999998</v>
      </c>
      <c r="F12" s="14" t="s">
        <v>38</v>
      </c>
      <c r="G12" s="14" t="s">
        <v>47</v>
      </c>
      <c r="H12" s="14">
        <v>12</v>
      </c>
      <c r="I12" s="15">
        <v>1</v>
      </c>
      <c r="J12" s="13">
        <f t="shared" si="0"/>
        <v>12</v>
      </c>
      <c r="K12" s="22"/>
      <c r="L12" s="22"/>
      <c r="M12" s="22"/>
      <c r="N12" s="22"/>
      <c r="O12" s="22"/>
      <c r="P12" s="22"/>
      <c r="Q12" s="22"/>
    </row>
    <row r="13" spans="1:17" x14ac:dyDescent="0.2">
      <c r="A13" s="13" t="s">
        <v>54</v>
      </c>
      <c r="B13" s="11" t="s">
        <v>8</v>
      </c>
      <c r="C13" s="11">
        <v>2.2999999999999998</v>
      </c>
      <c r="D13" s="12">
        <v>3</v>
      </c>
      <c r="E13" s="13">
        <f t="shared" ref="E13" si="2">C13*D13</f>
        <v>6.8999999999999995</v>
      </c>
      <c r="F13" s="14" t="s">
        <v>39</v>
      </c>
      <c r="G13" s="14" t="s">
        <v>48</v>
      </c>
      <c r="H13" s="14">
        <v>9</v>
      </c>
      <c r="I13" s="15">
        <v>1</v>
      </c>
      <c r="J13" s="13">
        <f t="shared" si="0"/>
        <v>9</v>
      </c>
      <c r="K13" s="22"/>
      <c r="L13" s="22"/>
      <c r="M13" s="22"/>
      <c r="N13" s="22"/>
      <c r="O13" s="22"/>
      <c r="P13" s="22"/>
      <c r="Q13" s="22"/>
    </row>
    <row r="14" spans="1:17" x14ac:dyDescent="0.2">
      <c r="A14" s="11" t="s">
        <v>55</v>
      </c>
      <c r="B14" s="11" t="s">
        <v>8</v>
      </c>
      <c r="C14" s="11">
        <v>2.2999999999999998</v>
      </c>
      <c r="D14" s="12">
        <v>1</v>
      </c>
      <c r="E14" s="13">
        <f t="shared" ref="E14" si="3">C14*D14</f>
        <v>2.2999999999999998</v>
      </c>
      <c r="F14" s="14" t="s">
        <v>40</v>
      </c>
      <c r="G14" s="14" t="s">
        <v>49</v>
      </c>
      <c r="H14" s="14">
        <v>16</v>
      </c>
      <c r="I14" s="15">
        <v>1</v>
      </c>
      <c r="J14" s="13">
        <f t="shared" si="0"/>
        <v>16</v>
      </c>
      <c r="K14" s="22"/>
      <c r="L14" s="22"/>
      <c r="M14" s="22"/>
      <c r="N14" s="22"/>
      <c r="O14" s="22"/>
      <c r="P14" s="22"/>
      <c r="Q14" s="22"/>
    </row>
    <row r="15" spans="1:17" x14ac:dyDescent="0.2">
      <c r="A15" s="11" t="s">
        <v>11</v>
      </c>
      <c r="B15" s="11" t="s">
        <v>6</v>
      </c>
      <c r="C15" s="11">
        <v>6.7</v>
      </c>
      <c r="D15" s="12">
        <v>1</v>
      </c>
      <c r="E15" s="13">
        <f t="shared" ref="E15:E31" si="4">C15*D15</f>
        <v>6.7</v>
      </c>
      <c r="F15" s="14" t="s">
        <v>41</v>
      </c>
      <c r="G15" s="14" t="s">
        <v>49</v>
      </c>
      <c r="H15" s="14">
        <v>16</v>
      </c>
      <c r="I15" s="15">
        <v>1</v>
      </c>
      <c r="J15" s="13">
        <f t="shared" si="0"/>
        <v>16</v>
      </c>
      <c r="K15" s="22"/>
      <c r="L15" s="22"/>
      <c r="M15" s="22"/>
      <c r="N15" s="22"/>
      <c r="O15" s="22"/>
      <c r="P15" s="22"/>
      <c r="Q15" s="22"/>
    </row>
    <row r="16" spans="1:17" x14ac:dyDescent="0.2">
      <c r="A16" s="11" t="s">
        <v>12</v>
      </c>
      <c r="B16" s="11" t="s">
        <v>6</v>
      </c>
      <c r="C16" s="11">
        <v>6.7</v>
      </c>
      <c r="D16" s="12">
        <v>0</v>
      </c>
      <c r="E16" s="13">
        <f t="shared" si="4"/>
        <v>0</v>
      </c>
      <c r="F16" s="14" t="s">
        <v>50</v>
      </c>
      <c r="G16" s="14" t="s">
        <v>51</v>
      </c>
      <c r="H16" s="14">
        <v>4</v>
      </c>
      <c r="I16" s="15">
        <v>1</v>
      </c>
      <c r="J16" s="13">
        <f t="shared" si="0"/>
        <v>4</v>
      </c>
      <c r="K16" s="22"/>
      <c r="L16" s="22"/>
      <c r="M16" s="22"/>
      <c r="N16" s="22"/>
      <c r="O16" s="22"/>
      <c r="P16" s="22"/>
      <c r="Q16" s="22"/>
    </row>
    <row r="17" spans="1:17" x14ac:dyDescent="0.2">
      <c r="A17" s="11" t="s">
        <v>13</v>
      </c>
      <c r="B17" s="11" t="s">
        <v>14</v>
      </c>
      <c r="C17" s="11">
        <v>44.6</v>
      </c>
      <c r="D17" s="12">
        <v>1</v>
      </c>
      <c r="E17" s="13">
        <f t="shared" si="4"/>
        <v>44.6</v>
      </c>
      <c r="F17" s="13" t="s">
        <v>58</v>
      </c>
      <c r="G17" s="13" t="s">
        <v>49</v>
      </c>
      <c r="H17" s="13">
        <f>4*4</f>
        <v>16</v>
      </c>
      <c r="I17" s="16">
        <v>0</v>
      </c>
      <c r="J17" s="13">
        <f t="shared" si="0"/>
        <v>0</v>
      </c>
      <c r="K17" s="22"/>
      <c r="L17" s="22"/>
      <c r="M17" s="22"/>
      <c r="N17" s="22"/>
      <c r="O17" s="22"/>
      <c r="P17" s="22"/>
      <c r="Q17" s="22"/>
    </row>
    <row r="18" spans="1:17" x14ac:dyDescent="0.2">
      <c r="A18" s="11" t="s">
        <v>15</v>
      </c>
      <c r="B18" s="11" t="s">
        <v>16</v>
      </c>
      <c r="C18" s="11">
        <v>23.4</v>
      </c>
      <c r="D18" s="12">
        <v>1</v>
      </c>
      <c r="E18" s="13">
        <f t="shared" si="4"/>
        <v>23.4</v>
      </c>
      <c r="F18" s="13"/>
      <c r="G18" s="31" t="s">
        <v>59</v>
      </c>
      <c r="H18" s="31"/>
      <c r="I18" s="31"/>
      <c r="J18" s="17">
        <f>SUM(J8:J17)</f>
        <v>120.5</v>
      </c>
      <c r="K18" s="22"/>
      <c r="L18" s="22"/>
      <c r="M18" s="22"/>
      <c r="N18" s="22"/>
      <c r="O18" s="22"/>
      <c r="P18" s="22"/>
      <c r="Q18" s="22"/>
    </row>
    <row r="19" spans="1:17" x14ac:dyDescent="0.2">
      <c r="A19" s="11" t="s">
        <v>17</v>
      </c>
      <c r="B19" s="11" t="s">
        <v>4</v>
      </c>
      <c r="C19" s="11">
        <v>18.8</v>
      </c>
      <c r="D19" s="12">
        <v>1</v>
      </c>
      <c r="E19" s="13">
        <f t="shared" si="4"/>
        <v>18.8</v>
      </c>
      <c r="F19" s="13"/>
      <c r="G19" s="31" t="s">
        <v>60</v>
      </c>
      <c r="H19" s="31"/>
      <c r="I19" s="31"/>
      <c r="J19" s="17">
        <f>J18*10.7639</f>
        <v>1297.0499499999999</v>
      </c>
      <c r="K19" s="22"/>
      <c r="L19" s="22"/>
      <c r="M19" s="22"/>
      <c r="N19" s="22"/>
      <c r="O19" s="22"/>
      <c r="P19" s="22"/>
      <c r="Q19" s="22"/>
    </row>
    <row r="20" spans="1:17" x14ac:dyDescent="0.2">
      <c r="A20" s="11" t="s">
        <v>18</v>
      </c>
      <c r="B20" s="11" t="s">
        <v>19</v>
      </c>
      <c r="C20" s="11">
        <v>3.3</v>
      </c>
      <c r="D20" s="12">
        <v>0</v>
      </c>
      <c r="E20" s="13">
        <f t="shared" si="4"/>
        <v>0</v>
      </c>
      <c r="F20" s="2"/>
      <c r="G20" s="3"/>
      <c r="H20" s="3"/>
      <c r="I20" s="3"/>
      <c r="J20" s="3"/>
      <c r="K20" s="22"/>
      <c r="L20" s="22"/>
      <c r="M20" s="22"/>
      <c r="N20" s="22"/>
      <c r="O20" s="22"/>
      <c r="P20" s="22"/>
      <c r="Q20" s="22"/>
    </row>
    <row r="21" spans="1:17" x14ac:dyDescent="0.2">
      <c r="A21" s="11" t="s">
        <v>20</v>
      </c>
      <c r="B21" s="11" t="s">
        <v>21</v>
      </c>
      <c r="C21" s="11">
        <v>36.799999999999997</v>
      </c>
      <c r="D21" s="12">
        <v>0</v>
      </c>
      <c r="E21" s="13">
        <f t="shared" si="4"/>
        <v>0</v>
      </c>
      <c r="F21" s="2"/>
      <c r="G21" s="2"/>
      <c r="H21" s="2"/>
      <c r="I21" s="2"/>
      <c r="J21" s="2"/>
      <c r="K21" s="22"/>
      <c r="L21" s="22"/>
      <c r="M21" s="22"/>
      <c r="N21" s="22"/>
      <c r="O21" s="22"/>
      <c r="P21" s="22"/>
      <c r="Q21" s="22"/>
    </row>
    <row r="22" spans="1:17" x14ac:dyDescent="0.2">
      <c r="A22" s="11" t="s">
        <v>22</v>
      </c>
      <c r="B22" s="11" t="s">
        <v>23</v>
      </c>
      <c r="C22" s="11">
        <v>40.1</v>
      </c>
      <c r="D22" s="12">
        <v>0</v>
      </c>
      <c r="E22" s="13">
        <f t="shared" si="4"/>
        <v>0</v>
      </c>
      <c r="F22" s="29"/>
      <c r="G22" s="23" t="s">
        <v>73</v>
      </c>
      <c r="H22" s="24"/>
      <c r="I22" s="25"/>
      <c r="J22" s="2"/>
      <c r="K22" s="22"/>
      <c r="L22" s="22"/>
      <c r="M22" s="22"/>
      <c r="N22" s="22"/>
      <c r="O22" s="22"/>
      <c r="P22" s="22"/>
      <c r="Q22" s="22"/>
    </row>
    <row r="23" spans="1:17" x14ac:dyDescent="0.2">
      <c r="A23" s="11" t="s">
        <v>24</v>
      </c>
      <c r="B23" s="11" t="s">
        <v>4</v>
      </c>
      <c r="C23" s="11">
        <v>18.8</v>
      </c>
      <c r="D23" s="12">
        <v>0</v>
      </c>
      <c r="E23" s="13">
        <f t="shared" si="4"/>
        <v>0</v>
      </c>
      <c r="F23" s="30"/>
      <c r="G23" s="26"/>
      <c r="H23" s="27"/>
      <c r="I23" s="28"/>
      <c r="J23" s="2"/>
      <c r="K23" s="22"/>
      <c r="L23" s="22"/>
      <c r="M23" s="22"/>
      <c r="N23" s="22"/>
      <c r="O23" s="22"/>
      <c r="P23" s="22"/>
      <c r="Q23" s="22"/>
    </row>
    <row r="24" spans="1:17" x14ac:dyDescent="0.2">
      <c r="A24" s="11" t="s">
        <v>25</v>
      </c>
      <c r="B24" s="11" t="s">
        <v>26</v>
      </c>
      <c r="C24" s="11">
        <v>13.8</v>
      </c>
      <c r="D24" s="12">
        <v>0</v>
      </c>
      <c r="E24" s="13">
        <f t="shared" si="4"/>
        <v>0</v>
      </c>
      <c r="F24" s="2"/>
      <c r="G24" s="2"/>
      <c r="H24" s="2"/>
      <c r="I24" s="2"/>
      <c r="J24" s="2"/>
      <c r="K24" s="22"/>
      <c r="L24" s="22"/>
      <c r="M24" s="22"/>
      <c r="N24" s="22"/>
      <c r="O24" s="22"/>
      <c r="P24" s="22"/>
      <c r="Q24" s="22"/>
    </row>
    <row r="25" spans="1:17" x14ac:dyDescent="0.2">
      <c r="A25" s="11" t="s">
        <v>27</v>
      </c>
      <c r="B25" s="11" t="s">
        <v>8</v>
      </c>
      <c r="C25" s="11">
        <v>2.2999999999999998</v>
      </c>
      <c r="D25" s="12">
        <v>0</v>
      </c>
      <c r="E25" s="13">
        <f t="shared" si="4"/>
        <v>0</v>
      </c>
      <c r="F25" s="2"/>
      <c r="G25" s="2"/>
      <c r="H25" s="2"/>
      <c r="I25" s="2"/>
      <c r="J25" s="2"/>
      <c r="K25" s="22"/>
      <c r="L25" s="22"/>
      <c r="M25" s="22"/>
      <c r="N25" s="22"/>
      <c r="O25" s="22"/>
      <c r="P25" s="22"/>
      <c r="Q25" s="22"/>
    </row>
    <row r="26" spans="1:17" x14ac:dyDescent="0.2">
      <c r="A26" s="11" t="s">
        <v>28</v>
      </c>
      <c r="B26" s="11" t="s">
        <v>19</v>
      </c>
      <c r="C26" s="11">
        <v>3.3</v>
      </c>
      <c r="D26" s="12">
        <v>0</v>
      </c>
      <c r="E26" s="13">
        <f t="shared" si="4"/>
        <v>0</v>
      </c>
      <c r="F26" s="2"/>
      <c r="G26" s="2"/>
      <c r="H26" s="2"/>
      <c r="I26" s="2"/>
      <c r="J26" s="2"/>
      <c r="K26" s="22"/>
      <c r="L26" s="22"/>
      <c r="M26" s="22"/>
      <c r="N26" s="22"/>
      <c r="O26" s="22"/>
      <c r="P26" s="22"/>
      <c r="Q26" s="22"/>
    </row>
    <row r="27" spans="1:17" x14ac:dyDescent="0.2">
      <c r="A27" s="11" t="s">
        <v>29</v>
      </c>
      <c r="B27" s="11" t="s">
        <v>19</v>
      </c>
      <c r="C27" s="11">
        <v>3.3</v>
      </c>
      <c r="D27" s="12">
        <v>0</v>
      </c>
      <c r="E27" s="13">
        <f t="shared" si="4"/>
        <v>0</v>
      </c>
      <c r="F27" s="2"/>
      <c r="G27" s="2"/>
      <c r="H27" s="2"/>
      <c r="I27" s="2"/>
      <c r="J27" s="2"/>
      <c r="K27" s="22"/>
      <c r="L27" s="22"/>
      <c r="M27" s="22"/>
      <c r="N27" s="22"/>
      <c r="O27" s="22"/>
      <c r="P27" s="22"/>
      <c r="Q27" s="22"/>
    </row>
    <row r="28" spans="1:17" x14ac:dyDescent="0.2">
      <c r="A28" s="11" t="s">
        <v>30</v>
      </c>
      <c r="B28" s="11" t="s">
        <v>8</v>
      </c>
      <c r="C28" s="11">
        <v>2.2999999999999998</v>
      </c>
      <c r="D28" s="12">
        <v>1</v>
      </c>
      <c r="E28" s="13">
        <f t="shared" si="4"/>
        <v>2.2999999999999998</v>
      </c>
      <c r="F28" s="2"/>
      <c r="G28" s="2"/>
      <c r="H28" s="2"/>
      <c r="I28" s="2"/>
      <c r="J28" s="2"/>
      <c r="K28" s="22"/>
      <c r="L28" s="22"/>
      <c r="M28" s="22"/>
      <c r="N28" s="22"/>
      <c r="O28" s="22"/>
      <c r="P28" s="22"/>
      <c r="Q28" s="22"/>
    </row>
    <row r="29" spans="1:17" x14ac:dyDescent="0.2">
      <c r="A29" s="11" t="s">
        <v>31</v>
      </c>
      <c r="B29" s="11" t="s">
        <v>8</v>
      </c>
      <c r="C29" s="11">
        <v>2.2999999999999998</v>
      </c>
      <c r="D29" s="12">
        <v>1</v>
      </c>
      <c r="E29" s="13">
        <f t="shared" si="4"/>
        <v>2.2999999999999998</v>
      </c>
      <c r="F29" s="2"/>
      <c r="G29" s="2"/>
      <c r="H29" s="2"/>
      <c r="I29" s="2"/>
      <c r="J29" s="2"/>
      <c r="K29" s="22"/>
      <c r="L29" s="22"/>
      <c r="M29" s="22"/>
      <c r="N29" s="22"/>
      <c r="O29" s="22"/>
      <c r="P29" s="22"/>
      <c r="Q29" s="22"/>
    </row>
    <row r="30" spans="1:17" x14ac:dyDescent="0.2">
      <c r="A30" s="11" t="s">
        <v>32</v>
      </c>
      <c r="B30" s="11" t="s">
        <v>33</v>
      </c>
      <c r="C30" s="11">
        <v>1.9</v>
      </c>
      <c r="D30" s="12">
        <v>1</v>
      </c>
      <c r="E30" s="13">
        <f t="shared" si="4"/>
        <v>1.9</v>
      </c>
      <c r="F30" s="2"/>
      <c r="G30" s="2"/>
      <c r="H30" s="2"/>
      <c r="I30" s="2"/>
      <c r="J30" s="2"/>
      <c r="K30" s="22"/>
      <c r="L30" s="22"/>
      <c r="M30" s="22"/>
      <c r="N30" s="22"/>
      <c r="O30" s="22"/>
      <c r="P30" s="22"/>
      <c r="Q30" s="22"/>
    </row>
    <row r="31" spans="1:17" x14ac:dyDescent="0.2">
      <c r="A31" s="13" t="s">
        <v>56</v>
      </c>
      <c r="B31" s="16"/>
      <c r="C31" s="16"/>
      <c r="D31" s="16"/>
      <c r="E31" s="13">
        <f t="shared" si="4"/>
        <v>0</v>
      </c>
      <c r="F31" s="2"/>
      <c r="G31" s="2"/>
      <c r="H31" s="2"/>
      <c r="I31" s="2"/>
      <c r="J31" s="2"/>
      <c r="K31" s="22"/>
      <c r="L31" s="22"/>
      <c r="M31" s="22"/>
      <c r="N31" s="22"/>
      <c r="O31" s="22"/>
      <c r="P31" s="22"/>
      <c r="Q31" s="22"/>
    </row>
    <row r="32" spans="1:17" x14ac:dyDescent="0.2">
      <c r="A32" s="2"/>
      <c r="B32" s="2"/>
      <c r="C32" s="2"/>
      <c r="D32" s="2"/>
      <c r="E32" s="2"/>
      <c r="F32" s="2"/>
      <c r="G32" s="2"/>
      <c r="H32" s="2"/>
      <c r="I32" s="2"/>
      <c r="J32" s="2"/>
      <c r="K32" s="22"/>
      <c r="L32" s="22"/>
      <c r="M32" s="22"/>
      <c r="N32" s="22"/>
      <c r="O32" s="22"/>
      <c r="P32" s="22"/>
      <c r="Q32" s="22"/>
    </row>
    <row r="33" spans="1:17" x14ac:dyDescent="0.2">
      <c r="A33" s="38" t="s">
        <v>71</v>
      </c>
      <c r="B33" s="31" t="s">
        <v>62</v>
      </c>
      <c r="C33" s="31"/>
      <c r="D33" s="31"/>
      <c r="E33" s="18">
        <f>SUM(E8:E31)</f>
        <v>146.00000000000003</v>
      </c>
      <c r="F33" s="2"/>
      <c r="G33" s="2"/>
      <c r="H33" s="2"/>
      <c r="I33" s="2"/>
      <c r="J33" s="2"/>
      <c r="K33" s="22"/>
      <c r="L33" s="22"/>
      <c r="M33" s="22"/>
      <c r="N33" s="22"/>
      <c r="O33" s="22"/>
      <c r="P33" s="22"/>
      <c r="Q33" s="22"/>
    </row>
    <row r="34" spans="1:17" x14ac:dyDescent="0.2">
      <c r="A34" s="38"/>
      <c r="B34" s="37" t="s">
        <v>63</v>
      </c>
      <c r="C34" s="37"/>
      <c r="D34" s="37"/>
      <c r="E34" s="13">
        <f>E33/100*5</f>
        <v>7.3000000000000007</v>
      </c>
      <c r="F34" s="2"/>
      <c r="G34" s="2"/>
      <c r="H34" s="2"/>
      <c r="I34" s="2"/>
      <c r="J34" s="2"/>
      <c r="K34" s="22"/>
      <c r="L34" s="22"/>
      <c r="M34" s="22"/>
      <c r="N34" s="22"/>
      <c r="O34" s="22"/>
      <c r="P34" s="22"/>
      <c r="Q34" s="22"/>
    </row>
    <row r="35" spans="1:17" x14ac:dyDescent="0.2">
      <c r="A35" s="38"/>
      <c r="B35" s="31" t="s">
        <v>62</v>
      </c>
      <c r="C35" s="31"/>
      <c r="D35" s="31"/>
      <c r="E35" s="17">
        <f>E33+E34</f>
        <v>153.30000000000004</v>
      </c>
      <c r="F35" s="2"/>
      <c r="G35" s="2"/>
      <c r="H35" s="2"/>
      <c r="I35" s="2"/>
      <c r="J35" s="2"/>
      <c r="K35" s="22"/>
      <c r="L35" s="22"/>
      <c r="M35" s="22"/>
      <c r="N35" s="22"/>
      <c r="O35" s="22"/>
      <c r="P35" s="22"/>
      <c r="Q35" s="22"/>
    </row>
    <row r="36" spans="1:17" x14ac:dyDescent="0.2">
      <c r="A36" s="38"/>
      <c r="B36" s="37" t="s">
        <v>66</v>
      </c>
      <c r="C36" s="37"/>
      <c r="D36" s="37"/>
      <c r="E36" s="19">
        <f>E35*1500</f>
        <v>229950.00000000006</v>
      </c>
      <c r="F36" s="2"/>
      <c r="G36" s="2"/>
      <c r="H36" s="2"/>
      <c r="I36" s="2"/>
      <c r="J36" s="2"/>
      <c r="K36" s="22"/>
      <c r="L36" s="22"/>
      <c r="M36" s="22"/>
      <c r="N36" s="22"/>
      <c r="O36" s="22"/>
      <c r="P36" s="22"/>
      <c r="Q36" s="22"/>
    </row>
    <row r="37" spans="1:17" ht="20" x14ac:dyDescent="0.2">
      <c r="A37" s="20"/>
      <c r="B37" s="2"/>
      <c r="C37" s="2"/>
      <c r="D37" s="2"/>
      <c r="E37" s="2"/>
      <c r="F37" s="2"/>
      <c r="G37" s="2"/>
      <c r="H37" s="2"/>
      <c r="I37" s="2"/>
      <c r="J37" s="2"/>
      <c r="K37" s="22"/>
      <c r="L37" s="22"/>
      <c r="M37" s="22"/>
      <c r="N37" s="22"/>
      <c r="O37" s="22"/>
      <c r="P37" s="22"/>
      <c r="Q37" s="22"/>
    </row>
    <row r="38" spans="1:17" x14ac:dyDescent="0.2">
      <c r="A38" s="38" t="s">
        <v>70</v>
      </c>
      <c r="B38" s="31" t="s">
        <v>57</v>
      </c>
      <c r="C38" s="31"/>
      <c r="D38" s="31"/>
      <c r="E38" s="18">
        <f>E33*10.7639</f>
        <v>1571.5294000000004</v>
      </c>
      <c r="F38" s="2"/>
      <c r="G38" s="2"/>
      <c r="H38" s="2"/>
      <c r="I38" s="2"/>
      <c r="J38" s="2"/>
      <c r="K38" s="22"/>
      <c r="L38" s="22"/>
      <c r="M38" s="22"/>
      <c r="N38" s="22"/>
      <c r="O38" s="22"/>
      <c r="P38" s="22"/>
      <c r="Q38" s="22"/>
    </row>
    <row r="39" spans="1:17" x14ac:dyDescent="0.2">
      <c r="A39" s="38"/>
      <c r="B39" s="37" t="s">
        <v>63</v>
      </c>
      <c r="C39" s="37"/>
      <c r="D39" s="37"/>
      <c r="E39" s="13">
        <f>E38/100*5</f>
        <v>78.576470000000015</v>
      </c>
      <c r="F39" s="2"/>
      <c r="G39" s="2"/>
      <c r="H39" s="2"/>
      <c r="I39" s="2"/>
      <c r="J39" s="2"/>
      <c r="K39" s="22"/>
      <c r="L39" s="22"/>
      <c r="M39" s="22"/>
      <c r="N39" s="22"/>
      <c r="O39" s="22"/>
      <c r="P39" s="22"/>
      <c r="Q39" s="22"/>
    </row>
    <row r="40" spans="1:17" x14ac:dyDescent="0.2">
      <c r="A40" s="38"/>
      <c r="B40" s="31" t="s">
        <v>65</v>
      </c>
      <c r="C40" s="31"/>
      <c r="D40" s="31"/>
      <c r="E40" s="17">
        <f>E38+E39</f>
        <v>1650.1058700000003</v>
      </c>
      <c r="F40" s="2"/>
      <c r="G40" s="2"/>
      <c r="H40" s="2"/>
      <c r="I40" s="2"/>
      <c r="J40" s="2"/>
      <c r="K40" s="22"/>
      <c r="L40" s="22"/>
      <c r="M40" s="22"/>
      <c r="N40" s="22"/>
      <c r="O40" s="22"/>
      <c r="P40" s="22"/>
      <c r="Q40" s="22"/>
    </row>
    <row r="41" spans="1:17" x14ac:dyDescent="0.2">
      <c r="A41" s="38"/>
      <c r="B41" s="37" t="s">
        <v>64</v>
      </c>
      <c r="C41" s="37"/>
      <c r="D41" s="37"/>
      <c r="E41" s="19">
        <f>E40*130</f>
        <v>214513.76310000004</v>
      </c>
      <c r="F41" s="2"/>
      <c r="G41" s="2"/>
      <c r="H41" s="2"/>
      <c r="I41" s="2"/>
      <c r="J41" s="2"/>
      <c r="K41" s="22"/>
      <c r="L41" s="22"/>
      <c r="M41" s="22"/>
      <c r="N41" s="22"/>
      <c r="O41" s="22"/>
      <c r="P41" s="22"/>
      <c r="Q41" s="22"/>
    </row>
  </sheetData>
  <sheetProtection algorithmName="SHA-512" hashValue="cIQ9cdnkYXWflAx5X2I4UcX5KuJIAylBhabPHQ63l7Zpc4ds+QNMSMK4np2imSWXO1pEWOrrZL5qbdsdfH1k5g==" saltValue="vy2J5NqgmtUf3Gww1CGxAQ==" spinCount="100000" sheet="1" objects="1" scenarios="1" selectLockedCells="1"/>
  <mergeCells count="21">
    <mergeCell ref="B39:D39"/>
    <mergeCell ref="B40:D40"/>
    <mergeCell ref="B41:D41"/>
    <mergeCell ref="A33:A36"/>
    <mergeCell ref="A38:A41"/>
    <mergeCell ref="B33:D33"/>
    <mergeCell ref="B38:D38"/>
    <mergeCell ref="B34:D34"/>
    <mergeCell ref="B35:D35"/>
    <mergeCell ref="B36:D36"/>
    <mergeCell ref="B3:E3"/>
    <mergeCell ref="C1:E1"/>
    <mergeCell ref="H1:J1"/>
    <mergeCell ref="G3:J3"/>
    <mergeCell ref="G4:J4"/>
    <mergeCell ref="B4:E4"/>
    <mergeCell ref="K1:Q41"/>
    <mergeCell ref="G22:I23"/>
    <mergeCell ref="F22:F23"/>
    <mergeCell ref="G18:I18"/>
    <mergeCell ref="G19:I19"/>
  </mergeCells>
  <dataValidations disablePrompts="1" count="1">
    <dataValidation type="whole" allowBlank="1" showInputMessage="1" showErrorMessage="1" sqref="I8:I17 D8:D31" xr:uid="{8B81DADE-8B04-854D-8152-9BEC116DBCF0}">
      <formula1>1</formula1>
      <formula2>6</formula2>
    </dataValidation>
  </dataValidations>
  <pageMargins left="0.7" right="0.7" top="0.75" bottom="0.75" header="0.3" footer="0.3"/>
  <pageSetup paperSize="9" orientation="portrait" horizontalDpi="0" verticalDpi="0"/>
  <headerFooter>
    <oddHeader xml:space="preserve">&amp;C&amp;"Tahoma Bold,Bold"&amp;18&amp;K000000Home Size Calculator
&amp;RVR1 
</oddHeader>
    <oddFooter xml:space="preserve">&amp;CiMAC architecture </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McIvor</dc:creator>
  <cp:lastModifiedBy>Chris McIvor</cp:lastModifiedBy>
  <dcterms:created xsi:type="dcterms:W3CDTF">2024-05-10T14:28:12Z</dcterms:created>
  <dcterms:modified xsi:type="dcterms:W3CDTF">2025-02-21T14:51:12Z</dcterms:modified>
</cp:coreProperties>
</file>